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20" windowHeight="8325" activeTab="0"/>
  </bookViews>
  <sheets>
    <sheet name="Sheet1" sheetId="1" r:id="rId1"/>
  </sheets>
  <definedNames>
    <definedName name="_xlnm.Print_Area" localSheetId="0">'Sheet1'!$A$21:$H$34</definedName>
  </definedNames>
  <calcPr fullCalcOnLoad="1"/>
</workbook>
</file>

<file path=xl/sharedStrings.xml><?xml version="1.0" encoding="utf-8"?>
<sst xmlns="http://schemas.openxmlformats.org/spreadsheetml/2006/main" count="46" uniqueCount="41">
  <si>
    <t>Data During Placement</t>
  </si>
  <si>
    <t>Concrete</t>
  </si>
  <si>
    <t>Air</t>
  </si>
  <si>
    <t>Wind</t>
  </si>
  <si>
    <t>Ps=e^(ln(Ps))</t>
  </si>
  <si>
    <t>Pv=Rh*Ps</t>
  </si>
  <si>
    <t>H at Rh</t>
  </si>
  <si>
    <t>H at Rh=100%</t>
  </si>
  <si>
    <t>Load</t>
  </si>
  <si>
    <t>Acmltd</t>
  </si>
  <si>
    <t>Temp.</t>
  </si>
  <si>
    <t>Relative</t>
  </si>
  <si>
    <t>Velocity</t>
  </si>
  <si>
    <t>Evaporation</t>
  </si>
  <si>
    <t>psi</t>
  </si>
  <si>
    <t>H=0.6219*Pv</t>
  </si>
  <si>
    <t>H=0.6219*Ps</t>
  </si>
  <si>
    <t>b=H@100%*220</t>
  </si>
  <si>
    <t>y=H@Rh*220</t>
  </si>
  <si>
    <t>x=(y-b)/-1.15</t>
  </si>
  <si>
    <t>Ev=(0.038*Vw+0.0125)*x</t>
  </si>
  <si>
    <t>Time</t>
  </si>
  <si>
    <t>Number</t>
  </si>
  <si>
    <t>cu yd</t>
  </si>
  <si>
    <t>( °F )</t>
  </si>
  <si>
    <t>Humidity</t>
  </si>
  <si>
    <t>( mph )</t>
  </si>
  <si>
    <t>Rate</t>
  </si>
  <si>
    <t>/(Patm-Pv)</t>
  </si>
  <si>
    <t>/(Patm-Ps)</t>
  </si>
  <si>
    <t>#/sq ft/hr</t>
  </si>
  <si>
    <t>R=</t>
  </si>
  <si>
    <t>A=</t>
  </si>
  <si>
    <t>B=</t>
  </si>
  <si>
    <t>C=</t>
  </si>
  <si>
    <t>D=</t>
  </si>
  <si>
    <t>E=</t>
  </si>
  <si>
    <t>F=</t>
  </si>
  <si>
    <t>G=</t>
  </si>
  <si>
    <t>Patm=  14.696</t>
  </si>
  <si>
    <t>Theoretical Evaporation Rate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</si>
</sst>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5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center"/>
    </xf>
    <xf numFmtId="18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64" fontId="0" fillId="2" borderId="1" xfId="0" applyNumberFormat="1" applyFont="1" applyFill="1" applyBorder="1" applyAlignment="1" applyProtection="1">
      <alignment horizontal="center"/>
      <protection/>
    </xf>
    <xf numFmtId="0" fontId="0" fillId="3" borderId="2" xfId="0" applyFont="1" applyFill="1" applyBorder="1" applyAlignment="1" applyProtection="1">
      <alignment/>
      <protection/>
    </xf>
    <xf numFmtId="0" fontId="0" fillId="3" borderId="2" xfId="0" applyFont="1" applyFill="1" applyBorder="1" applyAlignment="1" applyProtection="1">
      <alignment horizontal="center"/>
      <protection/>
    </xf>
    <xf numFmtId="0" fontId="0" fillId="3" borderId="3" xfId="0" applyFont="1" applyFill="1" applyBorder="1" applyAlignment="1" applyProtection="1">
      <alignment/>
      <protection/>
    </xf>
    <xf numFmtId="0" fontId="0" fillId="3" borderId="3" xfId="0" applyFont="1" applyFill="1" applyBorder="1" applyAlignment="1" applyProtection="1">
      <alignment horizontal="center"/>
      <protection/>
    </xf>
    <xf numFmtId="0" fontId="0" fillId="3" borderId="4" xfId="0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2:T36"/>
  <sheetViews>
    <sheetView showGridLines="0" tabSelected="1" workbookViewId="0" topLeftCell="A21">
      <selection activeCell="Z56" sqref="Z56"/>
    </sheetView>
  </sheetViews>
  <sheetFormatPr defaultColWidth="9.140625" defaultRowHeight="12.75"/>
  <cols>
    <col min="3" max="3" width="9.421875" style="0" bestFit="1" customWidth="1"/>
    <col min="8" max="8" width="10.57421875" style="0" bestFit="1" customWidth="1"/>
    <col min="10" max="17" width="9.421875" style="0" hidden="1" customWidth="1"/>
    <col min="18" max="19" width="0" style="0" hidden="1" customWidth="1"/>
    <col min="20" max="20" width="15.140625" style="0" hidden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2" spans="1:9" ht="15.75">
      <c r="A22" s="14" t="s">
        <v>40</v>
      </c>
      <c r="B22" s="14"/>
      <c r="C22" s="14"/>
      <c r="D22" s="14"/>
      <c r="E22" s="14"/>
      <c r="F22" s="14"/>
      <c r="G22" s="14"/>
      <c r="H22" s="14"/>
      <c r="I22" s="5"/>
    </row>
    <row r="24" spans="1:20" ht="12.75">
      <c r="A24" s="1" t="s">
        <v>0</v>
      </c>
      <c r="B24" s="2"/>
      <c r="C24" s="2"/>
      <c r="D24" s="3"/>
      <c r="E24" s="2"/>
      <c r="F24" s="2"/>
      <c r="G24" s="2"/>
      <c r="H24" s="2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2.75">
      <c r="A25" s="9"/>
      <c r="B25" s="9"/>
      <c r="C25" s="9"/>
      <c r="D25" s="10" t="s">
        <v>1</v>
      </c>
      <c r="E25" s="10" t="s">
        <v>2</v>
      </c>
      <c r="F25" s="9"/>
      <c r="G25" s="10" t="s">
        <v>3</v>
      </c>
      <c r="H25" s="10"/>
      <c r="I25" s="4"/>
      <c r="J25" s="4" t="s">
        <v>4</v>
      </c>
      <c r="K25" s="4" t="s">
        <v>5</v>
      </c>
      <c r="L25" s="4" t="s">
        <v>6</v>
      </c>
      <c r="M25" s="4" t="s">
        <v>4</v>
      </c>
      <c r="N25" s="4" t="s">
        <v>7</v>
      </c>
      <c r="O25" s="4"/>
      <c r="P25" s="4"/>
      <c r="Q25" s="4"/>
      <c r="R25" s="4"/>
      <c r="S25" s="4"/>
      <c r="T25" s="4"/>
    </row>
    <row r="26" spans="1:20" ht="12.75">
      <c r="A26" s="11"/>
      <c r="B26" s="12" t="s">
        <v>8</v>
      </c>
      <c r="C26" s="12" t="s">
        <v>9</v>
      </c>
      <c r="D26" s="12" t="s">
        <v>10</v>
      </c>
      <c r="E26" s="12" t="s">
        <v>10</v>
      </c>
      <c r="F26" s="12" t="s">
        <v>11</v>
      </c>
      <c r="G26" s="12" t="s">
        <v>12</v>
      </c>
      <c r="H26" s="12" t="s">
        <v>13</v>
      </c>
      <c r="I26" s="4"/>
      <c r="J26" s="4" t="s">
        <v>14</v>
      </c>
      <c r="K26" s="4" t="s">
        <v>14</v>
      </c>
      <c r="L26" s="4" t="s">
        <v>15</v>
      </c>
      <c r="M26" s="4" t="s">
        <v>14</v>
      </c>
      <c r="N26" s="4" t="s">
        <v>16</v>
      </c>
      <c r="O26" s="4" t="s">
        <v>17</v>
      </c>
      <c r="P26" s="4" t="s">
        <v>18</v>
      </c>
      <c r="Q26" s="4" t="s">
        <v>19</v>
      </c>
      <c r="R26" s="4" t="s">
        <v>20</v>
      </c>
      <c r="S26" s="4"/>
      <c r="T26" s="4"/>
    </row>
    <row r="27" spans="1:20" ht="12.75">
      <c r="A27" s="13" t="s">
        <v>21</v>
      </c>
      <c r="B27" s="13" t="s">
        <v>22</v>
      </c>
      <c r="C27" s="13" t="s">
        <v>23</v>
      </c>
      <c r="D27" s="13" t="s">
        <v>24</v>
      </c>
      <c r="E27" s="13" t="s">
        <v>24</v>
      </c>
      <c r="F27" s="13" t="s">
        <v>25</v>
      </c>
      <c r="G27" s="13" t="s">
        <v>26</v>
      </c>
      <c r="H27" s="13" t="s">
        <v>27</v>
      </c>
      <c r="I27" s="4"/>
      <c r="J27" s="4"/>
      <c r="K27" s="4"/>
      <c r="L27" s="4" t="s">
        <v>28</v>
      </c>
      <c r="M27" s="4"/>
      <c r="N27" s="4" t="s">
        <v>29</v>
      </c>
      <c r="O27" s="4"/>
      <c r="P27" s="4"/>
      <c r="Q27" s="4"/>
      <c r="R27" s="4" t="s">
        <v>30</v>
      </c>
      <c r="S27" s="4"/>
      <c r="T27" s="4"/>
    </row>
    <row r="28" spans="1:20" ht="12.75">
      <c r="A28" s="6"/>
      <c r="B28" s="7"/>
      <c r="C28" s="7">
        <v>1</v>
      </c>
      <c r="D28" s="7"/>
      <c r="E28" s="7"/>
      <c r="F28" s="7"/>
      <c r="G28" s="7"/>
      <c r="H28" s="8">
        <f aca="true" t="shared" si="0" ref="H28:H34">IF($D28&gt;0,$R28,"")</f>
      </c>
      <c r="I28" s="4"/>
      <c r="J28" s="4">
        <f aca="true" t="shared" si="1" ref="J28:J34">EXP(($T$29+$T$30*($E28+459.69)+$T$31*($E28+459.69)^2+$T$32*($E28+459.69)^3+$T$33*($E28+459.69)^4)/($T$34*($E28+459.69)-$T$35*($E28+459.69)^2)+(LN($T$28)))</f>
        <v>0.022094964807427286</v>
      </c>
      <c r="K28" s="4">
        <f aca="true" t="shared" si="2" ref="K28:K34">$F28/100*$J28</f>
        <v>0</v>
      </c>
      <c r="L28" s="4">
        <f aca="true" t="shared" si="3" ref="L28:L34">0.6219*$K28/($T$36-$K28)</f>
        <v>0</v>
      </c>
      <c r="M28" s="4">
        <f aca="true" t="shared" si="4" ref="M28:M34">EXP(($T$29+$T$30*($D28+459.69)+$T$31*($D28+459.69)^2+$T$32*($D28+459.69)^3+$T$33*($D28+459.69)^4)/($T$34*($D28+459.69)-$T$35*($D28+459.69)^2)+(LN($T$28)))</f>
        <v>0.022094964807427286</v>
      </c>
      <c r="N28" s="4">
        <f aca="true" t="shared" si="5" ref="N28:N34">0.6219*$M28/($T$36-$M28)</f>
        <v>0.0009364145795399515</v>
      </c>
      <c r="O28" s="4">
        <f aca="true" t="shared" si="6" ref="O28:O34">$N28*220</f>
        <v>0.20601120749878934</v>
      </c>
      <c r="P28" s="4">
        <f aca="true" t="shared" si="7" ref="P28:P34">$L28*220</f>
        <v>0</v>
      </c>
      <c r="Q28" s="4">
        <f aca="true" t="shared" si="8" ref="Q28:Q34">($P28-$O28)/-1.15</f>
        <v>0.17914018043372984</v>
      </c>
      <c r="R28" s="4" t="str">
        <f aca="true" t="shared" si="9" ref="R28:R34">IF((0.00475*$G28+0.0125)*$Q28&gt;=0.005,(0.00475*$G28+0.0125)*$Q28,"negligable")</f>
        <v>negligable</v>
      </c>
      <c r="S28" s="4" t="s">
        <v>31</v>
      </c>
      <c r="T28" s="4">
        <v>3206.18</v>
      </c>
    </row>
    <row r="29" spans="1:20" ht="12.75">
      <c r="A29" s="6"/>
      <c r="B29" s="7"/>
      <c r="C29" s="7">
        <v>50</v>
      </c>
      <c r="D29" s="7"/>
      <c r="E29" s="7"/>
      <c r="F29" s="7"/>
      <c r="G29" s="7"/>
      <c r="H29" s="8">
        <f t="shared" si="0"/>
      </c>
      <c r="I29" s="4"/>
      <c r="J29" s="4">
        <f t="shared" si="1"/>
        <v>0.022094964807427286</v>
      </c>
      <c r="K29" s="4">
        <f t="shared" si="2"/>
        <v>0</v>
      </c>
      <c r="L29" s="4">
        <f t="shared" si="3"/>
        <v>0</v>
      </c>
      <c r="M29" s="4">
        <f t="shared" si="4"/>
        <v>0.022094964807427286</v>
      </c>
      <c r="N29" s="4">
        <f t="shared" si="5"/>
        <v>0.0009364145795399515</v>
      </c>
      <c r="O29" s="4">
        <f t="shared" si="6"/>
        <v>0.20601120749878934</v>
      </c>
      <c r="P29" s="4">
        <f t="shared" si="7"/>
        <v>0</v>
      </c>
      <c r="Q29" s="4">
        <f t="shared" si="8"/>
        <v>0.17914018043372984</v>
      </c>
      <c r="R29" s="4" t="str">
        <f t="shared" si="9"/>
        <v>negligable</v>
      </c>
      <c r="S29" s="4" t="s">
        <v>32</v>
      </c>
      <c r="T29" s="4">
        <v>-27405.5</v>
      </c>
    </row>
    <row r="30" spans="1:20" ht="12.75">
      <c r="A30" s="6"/>
      <c r="B30" s="7"/>
      <c r="C30" s="7">
        <v>100</v>
      </c>
      <c r="D30" s="7"/>
      <c r="E30" s="7"/>
      <c r="F30" s="7"/>
      <c r="G30" s="7"/>
      <c r="H30" s="8">
        <f t="shared" si="0"/>
      </c>
      <c r="I30" s="4"/>
      <c r="J30" s="4">
        <f t="shared" si="1"/>
        <v>0.022094964807427286</v>
      </c>
      <c r="K30" s="4">
        <f t="shared" si="2"/>
        <v>0</v>
      </c>
      <c r="L30" s="4">
        <f t="shared" si="3"/>
        <v>0</v>
      </c>
      <c r="M30" s="4">
        <f t="shared" si="4"/>
        <v>0.022094964807427286</v>
      </c>
      <c r="N30" s="4">
        <f t="shared" si="5"/>
        <v>0.0009364145795399515</v>
      </c>
      <c r="O30" s="4">
        <f t="shared" si="6"/>
        <v>0.20601120749878934</v>
      </c>
      <c r="P30" s="4">
        <f t="shared" si="7"/>
        <v>0</v>
      </c>
      <c r="Q30" s="4">
        <f t="shared" si="8"/>
        <v>0.17914018043372984</v>
      </c>
      <c r="R30" s="4" t="str">
        <f t="shared" si="9"/>
        <v>negligable</v>
      </c>
      <c r="S30" s="4" t="s">
        <v>33</v>
      </c>
      <c r="T30" s="4">
        <v>54.1896</v>
      </c>
    </row>
    <row r="31" spans="1:20" ht="12.75">
      <c r="A31" s="6"/>
      <c r="B31" s="7"/>
      <c r="C31" s="7">
        <v>200</v>
      </c>
      <c r="D31" s="7"/>
      <c r="E31" s="7"/>
      <c r="F31" s="7"/>
      <c r="G31" s="7"/>
      <c r="H31" s="8">
        <f t="shared" si="0"/>
      </c>
      <c r="I31" s="4"/>
      <c r="J31" s="4">
        <f t="shared" si="1"/>
        <v>0.022094964807427286</v>
      </c>
      <c r="K31" s="4">
        <f t="shared" si="2"/>
        <v>0</v>
      </c>
      <c r="L31" s="4">
        <f t="shared" si="3"/>
        <v>0</v>
      </c>
      <c r="M31" s="4">
        <f t="shared" si="4"/>
        <v>0.022094964807427286</v>
      </c>
      <c r="N31" s="4">
        <f t="shared" si="5"/>
        <v>0.0009364145795399515</v>
      </c>
      <c r="O31" s="4">
        <f t="shared" si="6"/>
        <v>0.20601120749878934</v>
      </c>
      <c r="P31" s="4">
        <f t="shared" si="7"/>
        <v>0</v>
      </c>
      <c r="Q31" s="4">
        <f t="shared" si="8"/>
        <v>0.17914018043372984</v>
      </c>
      <c r="R31" s="4" t="str">
        <f t="shared" si="9"/>
        <v>negligable</v>
      </c>
      <c r="S31" s="4" t="s">
        <v>34</v>
      </c>
      <c r="T31" s="4">
        <v>-0.045137</v>
      </c>
    </row>
    <row r="32" spans="1:20" ht="12.75">
      <c r="A32" s="6"/>
      <c r="B32" s="7"/>
      <c r="C32" s="7">
        <v>300</v>
      </c>
      <c r="D32" s="7"/>
      <c r="E32" s="7"/>
      <c r="F32" s="7"/>
      <c r="G32" s="7"/>
      <c r="H32" s="8">
        <f t="shared" si="0"/>
      </c>
      <c r="I32" s="4"/>
      <c r="J32" s="4">
        <f t="shared" si="1"/>
        <v>0.022094964807427286</v>
      </c>
      <c r="K32" s="4">
        <f t="shared" si="2"/>
        <v>0</v>
      </c>
      <c r="L32" s="4">
        <f t="shared" si="3"/>
        <v>0</v>
      </c>
      <c r="M32" s="4">
        <f t="shared" si="4"/>
        <v>0.022094964807427286</v>
      </c>
      <c r="N32" s="4">
        <f t="shared" si="5"/>
        <v>0.0009364145795399515</v>
      </c>
      <c r="O32" s="4">
        <f t="shared" si="6"/>
        <v>0.20601120749878934</v>
      </c>
      <c r="P32" s="4">
        <f t="shared" si="7"/>
        <v>0</v>
      </c>
      <c r="Q32" s="4">
        <f t="shared" si="8"/>
        <v>0.17914018043372984</v>
      </c>
      <c r="R32" s="4" t="str">
        <f t="shared" si="9"/>
        <v>negligable</v>
      </c>
      <c r="S32" s="4" t="s">
        <v>35</v>
      </c>
      <c r="T32" s="4">
        <f>0.215321*10^-4</f>
        <v>2.1532100000000003E-05</v>
      </c>
    </row>
    <row r="33" spans="1:20" ht="12.75">
      <c r="A33" s="6"/>
      <c r="B33" s="7"/>
      <c r="C33" s="7">
        <v>400</v>
      </c>
      <c r="D33" s="7"/>
      <c r="E33" s="7"/>
      <c r="F33" s="7"/>
      <c r="G33" s="7"/>
      <c r="H33" s="8">
        <f t="shared" si="0"/>
      </c>
      <c r="I33" s="4"/>
      <c r="J33" s="4">
        <f t="shared" si="1"/>
        <v>0.022094964807427286</v>
      </c>
      <c r="K33" s="4">
        <f t="shared" si="2"/>
        <v>0</v>
      </c>
      <c r="L33" s="4">
        <f t="shared" si="3"/>
        <v>0</v>
      </c>
      <c r="M33" s="4">
        <f t="shared" si="4"/>
        <v>0.022094964807427286</v>
      </c>
      <c r="N33" s="4">
        <f t="shared" si="5"/>
        <v>0.0009364145795399515</v>
      </c>
      <c r="O33" s="4">
        <f t="shared" si="6"/>
        <v>0.20601120749878934</v>
      </c>
      <c r="P33" s="4">
        <f t="shared" si="7"/>
        <v>0</v>
      </c>
      <c r="Q33" s="4">
        <f t="shared" si="8"/>
        <v>0.17914018043372984</v>
      </c>
      <c r="R33" s="4" t="str">
        <f t="shared" si="9"/>
        <v>negligable</v>
      </c>
      <c r="S33" s="4" t="s">
        <v>36</v>
      </c>
      <c r="T33" s="4">
        <f>-0.462027*10^-8</f>
        <v>-4.62027E-09</v>
      </c>
    </row>
    <row r="34" spans="1:20" ht="12.75">
      <c r="A34" s="6"/>
      <c r="B34" s="7"/>
      <c r="C34" s="7">
        <v>500</v>
      </c>
      <c r="D34" s="7"/>
      <c r="E34" s="7"/>
      <c r="F34" s="7"/>
      <c r="G34" s="7"/>
      <c r="H34" s="8">
        <f t="shared" si="0"/>
      </c>
      <c r="I34" s="4"/>
      <c r="J34" s="4">
        <f t="shared" si="1"/>
        <v>0.022094964807427286</v>
      </c>
      <c r="K34" s="4">
        <f t="shared" si="2"/>
        <v>0</v>
      </c>
      <c r="L34" s="4">
        <f t="shared" si="3"/>
        <v>0</v>
      </c>
      <c r="M34" s="4">
        <f t="shared" si="4"/>
        <v>0.022094964807427286</v>
      </c>
      <c r="N34" s="4">
        <f t="shared" si="5"/>
        <v>0.0009364145795399515</v>
      </c>
      <c r="O34" s="4">
        <f t="shared" si="6"/>
        <v>0.20601120749878934</v>
      </c>
      <c r="P34" s="4">
        <f t="shared" si="7"/>
        <v>0</v>
      </c>
      <c r="Q34" s="4">
        <f t="shared" si="8"/>
        <v>0.17914018043372984</v>
      </c>
      <c r="R34" s="4" t="str">
        <f t="shared" si="9"/>
        <v>negligable</v>
      </c>
      <c r="S34" s="4" t="s">
        <v>37</v>
      </c>
      <c r="T34" s="4">
        <v>2.41613</v>
      </c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 t="s">
        <v>38</v>
      </c>
      <c r="T35" s="4">
        <v>0.00121547</v>
      </c>
    </row>
    <row r="36" spans="1:20" ht="12.75">
      <c r="A36" s="1"/>
      <c r="C36" s="2"/>
      <c r="D36" s="2"/>
      <c r="E36" s="2"/>
      <c r="F36" s="2"/>
      <c r="G36" s="2"/>
      <c r="H36" s="2"/>
      <c r="I36" s="4"/>
      <c r="J36" s="4"/>
      <c r="K36" s="4"/>
      <c r="L36" s="4"/>
      <c r="M36" s="4"/>
      <c r="N36" s="4"/>
      <c r="O36" s="4"/>
      <c r="P36" s="4"/>
      <c r="Q36" s="4"/>
      <c r="R36" s="4"/>
      <c r="S36" s="4" t="s">
        <v>39</v>
      </c>
      <c r="T36" s="4">
        <v>14.696</v>
      </c>
    </row>
  </sheetData>
  <mergeCells count="1">
    <mergeCell ref="A22:H22"/>
  </mergeCells>
  <printOptions horizontalCentered="1"/>
  <pageMargins left="0.75" right="0.75" top="1" bottom="1" header="0.5" footer="0.5"/>
  <pageSetup horizontalDpi="300" verticalDpi="300" orientation="portrait" r:id="rId1"/>
  <colBreaks count="1" manualBreakCount="1">
    <brk id="9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rdowney</dc:creator>
  <cp:keywords/>
  <dc:description/>
  <cp:lastModifiedBy>rdowney</cp:lastModifiedBy>
  <cp:lastPrinted>2002-07-02T18:52:27Z</cp:lastPrinted>
  <dcterms:created xsi:type="dcterms:W3CDTF">2002-07-02T18:28:20Z</dcterms:created>
  <dcterms:modified xsi:type="dcterms:W3CDTF">2002-07-02T20:57:47Z</dcterms:modified>
  <cp:category/>
  <cp:version/>
  <cp:contentType/>
  <cp:contentStatus/>
</cp:coreProperties>
</file>